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4"/>
  <workbookPr/>
  <mc:AlternateContent xmlns:mc="http://schemas.openxmlformats.org/markup-compatibility/2006">
    <mc:Choice Requires="x15">
      <x15ac:absPath xmlns:x15ac="http://schemas.microsoft.com/office/spreadsheetml/2010/11/ac" url="/Users/emily.uzzo/Downloads/"/>
    </mc:Choice>
  </mc:AlternateContent>
  <xr:revisionPtr revIDLastSave="0" documentId="8_{80617EAA-96E1-314A-86F7-52C178ED9267}" xr6:coauthVersionLast="47" xr6:coauthVersionMax="47" xr10:uidLastSave="{00000000-0000-0000-0000-000000000000}"/>
  <bookViews>
    <workbookView xWindow="28660" yWindow="600" windowWidth="29040" windowHeight="15720" xr2:uid="{00000000-000D-0000-FFFF-FFFF00000000}"/>
  </bookViews>
  <sheets>
    <sheet name="Supplier Information" sheetId="4" r:id="rId1"/>
    <sheet name="Liquor &amp; Wine" sheetId="1" r:id="rId2"/>
    <sheet name="Beer-Cider" sheetId="5" r:id="rId3"/>
  </sheets>
  <definedNames>
    <definedName name="_xlnm.Print_Area" localSheetId="0">'Supplier Information'!$A$1:$D$31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I12" i="1" s="1"/>
  <c r="E10" i="1"/>
  <c r="I10" i="1" s="1"/>
  <c r="I14" i="1"/>
  <c r="E13" i="1"/>
  <c r="I13" i="1" s="1"/>
  <c r="E11" i="1"/>
  <c r="I11" i="1" s="1"/>
  <c r="E9" i="1"/>
  <c r="I9" i="1" s="1"/>
  <c r="E8" i="1"/>
  <c r="E7" i="1"/>
  <c r="H32" i="5"/>
  <c r="F10" i="5"/>
  <c r="H10" i="5" s="1"/>
  <c r="F8" i="5"/>
  <c r="H8" i="5" s="1"/>
  <c r="F9" i="5"/>
  <c r="H9" i="5" s="1"/>
  <c r="F7" i="5"/>
  <c r="H7" i="5" s="1"/>
  <c r="F11" i="5"/>
  <c r="H11" i="5" s="1"/>
  <c r="F12" i="5"/>
  <c r="H12" i="5" s="1"/>
  <c r="F13" i="5"/>
  <c r="F14" i="5"/>
  <c r="F15" i="5"/>
  <c r="H15" i="5" s="1"/>
  <c r="F16" i="5"/>
  <c r="H16" i="5" s="1"/>
  <c r="F17" i="5"/>
  <c r="H17" i="5" s="1"/>
  <c r="F18" i="5"/>
  <c r="H18" i="5" s="1"/>
  <c r="F19" i="5"/>
  <c r="H19" i="5" s="1"/>
  <c r="F20" i="5"/>
  <c r="F21" i="5"/>
  <c r="H21" i="5" s="1"/>
  <c r="F22" i="5"/>
  <c r="F23" i="5"/>
  <c r="H23" i="5" s="1"/>
  <c r="F24" i="5"/>
  <c r="F25" i="5"/>
  <c r="F26" i="5"/>
  <c r="F27" i="5"/>
  <c r="F28" i="5"/>
  <c r="F29" i="5"/>
  <c r="H14" i="5" l="1"/>
  <c r="H25" i="5"/>
  <c r="H27" i="5"/>
  <c r="H29" i="5"/>
  <c r="H13" i="5"/>
  <c r="H20" i="5"/>
  <c r="H22" i="5"/>
  <c r="H24" i="5"/>
  <c r="H26" i="5"/>
  <c r="H28" i="5"/>
  <c r="H30" i="5" l="1"/>
  <c r="H34" i="5" s="1"/>
  <c r="I37" i="1" l="1"/>
  <c r="E15" i="1" l="1"/>
  <c r="I15" i="1" s="1"/>
  <c r="E34" i="1"/>
  <c r="I34" i="1" s="1"/>
  <c r="E33" i="1"/>
  <c r="I33" i="1" s="1"/>
  <c r="E32" i="1"/>
  <c r="I32" i="1" s="1"/>
  <c r="E31" i="1"/>
  <c r="I31" i="1" s="1"/>
  <c r="E30" i="1"/>
  <c r="I30" i="1" s="1"/>
  <c r="E29" i="1"/>
  <c r="I29" i="1" s="1"/>
  <c r="E28" i="1"/>
  <c r="I28" i="1" s="1"/>
  <c r="E27" i="1"/>
  <c r="I27" i="1" s="1"/>
  <c r="E26" i="1"/>
  <c r="I26" i="1" s="1"/>
  <c r="E25" i="1"/>
  <c r="I25" i="1" s="1"/>
  <c r="E24" i="1"/>
  <c r="I24" i="1" s="1"/>
  <c r="E23" i="1"/>
  <c r="I23" i="1" s="1"/>
  <c r="E22" i="1"/>
  <c r="I22" i="1" s="1"/>
  <c r="E21" i="1"/>
  <c r="I21" i="1" s="1"/>
  <c r="E20" i="1"/>
  <c r="I20" i="1" s="1"/>
  <c r="E19" i="1"/>
  <c r="I19" i="1" s="1"/>
  <c r="E18" i="1"/>
  <c r="I18" i="1" s="1"/>
  <c r="E17" i="1"/>
  <c r="I17" i="1" s="1"/>
  <c r="E16" i="1"/>
  <c r="I16" i="1" s="1"/>
  <c r="I8" i="1"/>
  <c r="I7" i="1"/>
  <c r="I35" i="1" l="1"/>
  <c r="I39" i="1" s="1"/>
</calcChain>
</file>

<file path=xl/sharedStrings.xml><?xml version="1.0" encoding="utf-8"?>
<sst xmlns="http://schemas.openxmlformats.org/spreadsheetml/2006/main" count="86" uniqueCount="58">
  <si>
    <t>Item Description</t>
  </si>
  <si>
    <t># of bottles</t>
  </si>
  <si>
    <t>Proof</t>
  </si>
  <si>
    <t>Total tax due</t>
  </si>
  <si>
    <t>Total due</t>
  </si>
  <si>
    <t>L</t>
  </si>
  <si>
    <t>Total number of boxes</t>
  </si>
  <si>
    <t xml:space="preserve">Total amount due </t>
  </si>
  <si>
    <t>mililiters</t>
  </si>
  <si>
    <t>W</t>
  </si>
  <si>
    <t>per box</t>
  </si>
  <si>
    <t>Shipping Method:</t>
  </si>
  <si>
    <t xml:space="preserve">Tracking Number: </t>
  </si>
  <si>
    <t>Company :</t>
  </si>
  <si>
    <t xml:space="preserve">Payment ACH Confirmation#: </t>
  </si>
  <si>
    <t xml:space="preserve">SUPPLIER: </t>
  </si>
  <si>
    <t xml:space="preserve">ADDRESS: </t>
  </si>
  <si>
    <t xml:space="preserve">CITY: </t>
  </si>
  <si>
    <t>STATE, ZIP:</t>
  </si>
  <si>
    <t xml:space="preserve">PHONE: </t>
  </si>
  <si>
    <t xml:space="preserve">FAX: </t>
  </si>
  <si>
    <t xml:space="preserve">EMAIL: </t>
  </si>
  <si>
    <t>BOOTH #</t>
  </si>
  <si>
    <t xml:space="preserve">SHIPPING CO: </t>
  </si>
  <si>
    <t xml:space="preserve">TRACKING: </t>
  </si>
  <si>
    <t>CONTACT PERSON:</t>
  </si>
  <si>
    <t>B</t>
  </si>
  <si>
    <t>Supplier Information Sheet</t>
  </si>
  <si>
    <t xml:space="preserve">Example- LIQUOR </t>
  </si>
  <si>
    <t>Beer/Hard Cider</t>
  </si>
  <si>
    <t>Gallons</t>
  </si>
  <si>
    <t>OZ</t>
  </si>
  <si>
    <t>Tax per Gallon</t>
  </si>
  <si>
    <t>Total Gallons</t>
  </si>
  <si>
    <t xml:space="preserve">Example- BEER QUARTS </t>
  </si>
  <si>
    <t xml:space="preserve"> </t>
  </si>
  <si>
    <t>Example- BEER BOTTLES</t>
  </si>
  <si>
    <t># of Btls per Case/Kegs</t>
  </si>
  <si>
    <t>Tax per gallon</t>
  </si>
  <si>
    <t>Liquor</t>
  </si>
  <si>
    <t>gallon equivalent</t>
  </si>
  <si>
    <t>Tax per unit</t>
  </si>
  <si>
    <t>Example- Wine to 14%</t>
  </si>
  <si>
    <t>Example- Wine over 14%</t>
  </si>
  <si>
    <t>Sparkling Wine</t>
  </si>
  <si>
    <t>0-14%</t>
  </si>
  <si>
    <t>14.1% -24%</t>
  </si>
  <si>
    <t>xxx</t>
  </si>
  <si>
    <t>w</t>
  </si>
  <si>
    <t>15245 Heritage Pkwy</t>
  </si>
  <si>
    <t>Fort Worth, TX 76177</t>
  </si>
  <si>
    <t>817-224-4600</t>
  </si>
  <si>
    <t>SGWS - Declaration of Contents Form</t>
  </si>
  <si>
    <t>SHIP DATE TO TX:</t>
  </si>
  <si>
    <t>Gaylord Texan - Dallas Texas</t>
  </si>
  <si>
    <t>WSWA 2027 Access LIVE</t>
  </si>
  <si>
    <t xml:space="preserve">          SOUTHERN GLAZER'S WINE AND SPIRITS OF TEXAS, LLC</t>
  </si>
  <si>
    <t>Deadline for receipt of paperwork, payment and  product :  JANUARY 8,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</si>
</sst>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164" formatCode="&quot;$&quot;#,##0.00"/>
    <numFmt numFmtId="165" formatCode="0.000"/>
  </numFmts>
  <fonts count="14" x14ac:knownFonts="1">
    <font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6"/>
      <color theme="1"/>
      <name val="Times New Roman"/>
      <family val="1"/>
    </font>
    <font>
      <b/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12"/>
      <color rgb="FF00B05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54545"/>
      <name val="Calibri"/>
      <family val="2"/>
      <scheme val="major"/>
    </font>
    <font>
      <b/>
      <sz val="14"/>
      <color theme="1"/>
      <name val="Century Schoolbook"/>
      <family val="1"/>
    </font>
    <font>
      <b/>
      <sz val="12"/>
      <color theme="1"/>
      <name val="Calibri"/>
      <family val="2"/>
      <scheme val="major"/>
    </font>
    <font>
      <sz val="11"/>
      <color theme="1"/>
      <name val="Calibri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164" fontId="6" fillId="0" borderId="0" xfId="0" applyNumberFormat="1" applyFont="1"/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164" fontId="7" fillId="0" borderId="0" xfId="0" applyNumberFormat="1" applyFont="1"/>
    <xf numFmtId="0" fontId="9" fillId="0" borderId="1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6" fillId="0" borderId="7" xfId="0" applyFont="1" applyBorder="1"/>
    <xf numFmtId="0" fontId="0" fillId="0" borderId="8" xfId="0" applyBorder="1" applyAlignment="1">
      <alignment horizontal="center"/>
    </xf>
    <xf numFmtId="164" fontId="1" fillId="0" borderId="9" xfId="0" applyNumberFormat="1" applyFont="1" applyBorder="1"/>
    <xf numFmtId="1" fontId="0" fillId="0" borderId="2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6" fontId="6" fillId="0" borderId="0" xfId="0" applyNumberFormat="1" applyFont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5" fillId="0" borderId="2" xfId="0" applyFont="1" applyBorder="1"/>
    <xf numFmtId="0" fontId="9" fillId="0" borderId="0" xfId="0" applyFont="1"/>
    <xf numFmtId="0" fontId="4" fillId="0" borderId="0" xfId="0" applyFont="1" applyAlignment="1">
      <alignment horizontal="center"/>
    </xf>
    <xf numFmtId="0" fontId="10" fillId="2" borderId="2" xfId="0" applyFont="1" applyFill="1" applyBorder="1" applyAlignment="1">
      <alignment horizontal="center"/>
    </xf>
    <xf numFmtId="164" fontId="0" fillId="3" borderId="2" xfId="0" applyNumberFormat="1" applyFill="1" applyBorder="1"/>
    <xf numFmtId="0" fontId="12" fillId="0" borderId="0" xfId="0" applyFont="1"/>
    <xf numFmtId="0" fontId="13" fillId="0" borderId="14" xfId="0" applyFont="1" applyBorder="1"/>
    <xf numFmtId="0" fontId="13" fillId="0" borderId="15" xfId="0" applyFont="1" applyBorder="1"/>
    <xf numFmtId="0" fontId="13" fillId="0" borderId="0" xfId="0" applyFont="1"/>
    <xf numFmtId="2" fontId="0" fillId="0" borderId="0" xfId="0" applyNumberFormat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0" fillId="2" borderId="2" xfId="0" applyNumberFormat="1" applyFill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6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8" fontId="0" fillId="0" borderId="0" xfId="0" applyNumberFormat="1" applyAlignment="1">
      <alignment horizontal="center"/>
    </xf>
    <xf numFmtId="165" fontId="0" fillId="0" borderId="2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2" fontId="10" fillId="2" borderId="2" xfId="0" applyNumberFormat="1" applyFont="1" applyFill="1" applyBorder="1" applyAlignment="1">
      <alignment horizontal="center"/>
    </xf>
    <xf numFmtId="165" fontId="10" fillId="2" borderId="2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1628775</xdr:colOff>
      <xdr:row>0</xdr:row>
      <xdr:rowOff>136525</xdr:rowOff>
    </xdr:from>
    <xdr:to>
      <xdr:col>1</xdr:col>
      <xdr:colOff>2605641</xdr:colOff>
      <xdr:row>5</xdr:row>
      <xdr:rowOff>136525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136525"/>
          <a:ext cx="976866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371475</xdr:colOff>
      <xdr:row>0</xdr:row>
      <xdr:rowOff>47625</xdr:rowOff>
    </xdr:from>
    <xdr:to>
      <xdr:col>7</xdr:col>
      <xdr:colOff>452991</xdr:colOff>
      <xdr:row>4</xdr:row>
      <xdr:rowOff>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8450" y="47625"/>
          <a:ext cx="976866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371475</xdr:colOff>
      <xdr:row>0</xdr:row>
      <xdr:rowOff>47625</xdr:rowOff>
    </xdr:from>
    <xdr:to>
      <xdr:col>7</xdr:col>
      <xdr:colOff>452991</xdr:colOff>
      <xdr:row>4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2760BC8C-B2A6-4A03-BC33-CAAAF24C7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8075" y="47625"/>
          <a:ext cx="976866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omposit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7:D31"/>
  <sheetViews>
    <sheetView tabSelected="1" zoomScaleNormal="100" workbookViewId="0">
      <selection activeCell="Q8" sqref="Q8"/>
    </sheetView>
  </sheetViews>
  <sheetFormatPr baseColWidth="10" defaultColWidth="8.83203125" defaultRowHeight="15" x14ac:dyDescent="0.2"/>
  <cols>
    <col min="1" max="1" width="24.5" bestFit="1" customWidth="1"/>
    <col min="2" max="2" width="44" customWidth="1"/>
    <col min="3" max="3" width="22" customWidth="1"/>
    <col min="4" max="4" width="18.1640625" customWidth="1"/>
  </cols>
  <sheetData>
    <row r="7" spans="1:4" ht="18" x14ac:dyDescent="0.2">
      <c r="B7" s="52" t="s">
        <v>55</v>
      </c>
      <c r="C7" s="52"/>
    </row>
    <row r="8" spans="1:4" ht="18" x14ac:dyDescent="0.2">
      <c r="B8" s="52" t="s">
        <v>54</v>
      </c>
      <c r="C8" s="52"/>
    </row>
    <row r="9" spans="1:4" ht="23.25" customHeight="1" x14ac:dyDescent="0.2">
      <c r="A9" s="52" t="s">
        <v>56</v>
      </c>
      <c r="B9" s="52"/>
      <c r="C9" s="52"/>
      <c r="D9" s="52"/>
    </row>
    <row r="10" spans="1:4" ht="23.25" customHeight="1" x14ac:dyDescent="0.2">
      <c r="A10" s="52" t="s">
        <v>49</v>
      </c>
      <c r="B10" s="52"/>
      <c r="C10" s="52"/>
      <c r="D10" s="52"/>
    </row>
    <row r="11" spans="1:4" ht="23.25" customHeight="1" x14ac:dyDescent="0.2">
      <c r="A11" s="52" t="s">
        <v>50</v>
      </c>
      <c r="B11" s="52"/>
      <c r="C11" s="52"/>
      <c r="D11" s="52"/>
    </row>
    <row r="12" spans="1:4" ht="23.25" customHeight="1" x14ac:dyDescent="0.2">
      <c r="A12" s="52" t="s">
        <v>51</v>
      </c>
      <c r="B12" s="52"/>
      <c r="C12" s="52"/>
      <c r="D12" s="52"/>
    </row>
    <row r="14" spans="1:4" ht="21" customHeight="1" thickBot="1" x14ac:dyDescent="0.25">
      <c r="A14" s="34" t="s">
        <v>15</v>
      </c>
      <c r="B14" s="35"/>
      <c r="C14" s="35"/>
      <c r="D14" s="35"/>
    </row>
    <row r="15" spans="1:4" ht="21" customHeight="1" thickBot="1" x14ac:dyDescent="0.25">
      <c r="A15" s="34" t="s">
        <v>16</v>
      </c>
      <c r="B15" s="36"/>
      <c r="C15" s="36"/>
      <c r="D15" s="36"/>
    </row>
    <row r="16" spans="1:4" ht="21" customHeight="1" thickBot="1" x14ac:dyDescent="0.25">
      <c r="A16" s="34" t="s">
        <v>17</v>
      </c>
      <c r="B16" s="36"/>
      <c r="C16" s="36"/>
      <c r="D16" s="36"/>
    </row>
    <row r="17" spans="1:4" ht="21" customHeight="1" thickBot="1" x14ac:dyDescent="0.25">
      <c r="A17" s="34" t="s">
        <v>18</v>
      </c>
      <c r="B17" s="36"/>
      <c r="C17" s="36"/>
      <c r="D17" s="36"/>
    </row>
    <row r="18" spans="1:4" x14ac:dyDescent="0.2">
      <c r="A18" s="37"/>
      <c r="B18" s="37"/>
      <c r="C18" s="37"/>
      <c r="D18" s="37"/>
    </row>
    <row r="19" spans="1:4" x14ac:dyDescent="0.2">
      <c r="A19" s="37"/>
      <c r="B19" s="37"/>
      <c r="C19" s="37"/>
      <c r="D19" s="37"/>
    </row>
    <row r="20" spans="1:4" ht="21" customHeight="1" thickBot="1" x14ac:dyDescent="0.25">
      <c r="A20" s="34" t="s">
        <v>25</v>
      </c>
      <c r="B20" s="35"/>
      <c r="C20" s="35"/>
      <c r="D20" s="35"/>
    </row>
    <row r="21" spans="1:4" ht="21" customHeight="1" thickBot="1" x14ac:dyDescent="0.25">
      <c r="A21" s="34" t="s">
        <v>19</v>
      </c>
      <c r="B21" s="36"/>
      <c r="C21" s="36"/>
      <c r="D21" s="36"/>
    </row>
    <row r="22" spans="1:4" ht="21" customHeight="1" thickBot="1" x14ac:dyDescent="0.25">
      <c r="A22" s="34" t="s">
        <v>20</v>
      </c>
      <c r="B22" s="36"/>
      <c r="C22" s="36"/>
      <c r="D22" s="36"/>
    </row>
    <row r="23" spans="1:4" ht="21" customHeight="1" thickBot="1" x14ac:dyDescent="0.25">
      <c r="A23" s="34" t="s">
        <v>21</v>
      </c>
      <c r="B23" s="36"/>
      <c r="C23" s="36"/>
      <c r="D23" s="36"/>
    </row>
    <row r="24" spans="1:4" x14ac:dyDescent="0.2">
      <c r="A24" s="37"/>
      <c r="B24" s="37"/>
      <c r="C24" s="37"/>
      <c r="D24" s="37"/>
    </row>
    <row r="25" spans="1:4" ht="22.5" customHeight="1" thickBot="1" x14ac:dyDescent="0.25">
      <c r="A25" s="34" t="s">
        <v>22</v>
      </c>
      <c r="B25" s="35"/>
      <c r="C25" s="35"/>
      <c r="D25" s="35"/>
    </row>
    <row r="26" spans="1:4" ht="22.5" customHeight="1" thickBot="1" x14ac:dyDescent="0.25">
      <c r="A26" s="34" t="s">
        <v>53</v>
      </c>
      <c r="B26" s="36"/>
      <c r="C26" s="36"/>
      <c r="D26" s="36"/>
    </row>
    <row r="27" spans="1:4" ht="22.5" customHeight="1" thickBot="1" x14ac:dyDescent="0.25">
      <c r="A27" s="34" t="s">
        <v>23</v>
      </c>
      <c r="B27" s="36"/>
      <c r="C27" s="36"/>
      <c r="D27" s="36"/>
    </row>
    <row r="28" spans="1:4" ht="22.5" customHeight="1" thickBot="1" x14ac:dyDescent="0.25">
      <c r="A28" s="34" t="s">
        <v>24</v>
      </c>
      <c r="B28" s="36"/>
      <c r="C28" s="36"/>
      <c r="D28" s="36"/>
    </row>
    <row r="29" spans="1:4" x14ac:dyDescent="0.2">
      <c r="A29" s="37"/>
      <c r="B29" s="37"/>
      <c r="C29" s="37"/>
      <c r="D29" s="37"/>
    </row>
    <row r="30" spans="1:4" ht="19.5" customHeight="1" x14ac:dyDescent="0.2">
      <c r="A30" s="53" t="s">
        <v>27</v>
      </c>
      <c r="B30" s="53"/>
      <c r="C30" s="53"/>
      <c r="D30" s="53"/>
    </row>
    <row r="31" spans="1:4" ht="21.75" customHeight="1" x14ac:dyDescent="0.2">
      <c r="A31" s="53" t="s">
        <v>57</v>
      </c>
      <c r="B31" s="53"/>
      <c r="C31" s="53"/>
      <c r="D31" s="53"/>
    </row>
  </sheetData>
  <mergeCells count="8">
    <mergeCell ref="B7:C7"/>
    <mergeCell ref="B8:C8"/>
    <mergeCell ref="A31:D31"/>
    <mergeCell ref="A9:D9"/>
    <mergeCell ref="A10:D10"/>
    <mergeCell ref="A11:D11"/>
    <mergeCell ref="A12:D12"/>
    <mergeCell ref="A30:D30"/>
  </mergeCells>
  <pageMargins left="0.75" right="0.75" top="0.25" bottom="0.25" header="0.3" footer="0.3"/>
  <pageSetup orientation="landscape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2:I39"/>
  <sheetViews>
    <sheetView topLeftCell="A8" zoomScaleNormal="100" workbookViewId="0">
      <selection activeCell="A43" sqref="A43"/>
    </sheetView>
  </sheetViews>
  <sheetFormatPr baseColWidth="10" defaultColWidth="8.83203125" defaultRowHeight="15" x14ac:dyDescent="0.2"/>
  <cols>
    <col min="1" max="1" width="45.33203125" customWidth="1"/>
    <col min="2" max="2" width="11.6640625" style="3" customWidth="1"/>
    <col min="3" max="3" width="25" style="3" customWidth="1"/>
    <col min="4" max="4" width="15.33203125" style="3" bestFit="1" customWidth="1"/>
    <col min="5" max="5" width="14.5" style="3" bestFit="1" customWidth="1"/>
    <col min="6" max="6" width="10.83203125" style="3" bestFit="1" customWidth="1"/>
    <col min="7" max="8" width="13.5" style="3" customWidth="1"/>
    <col min="9" max="9" width="13.5" customWidth="1"/>
  </cols>
  <sheetData>
    <row r="2" spans="1:9" ht="20" x14ac:dyDescent="0.2">
      <c r="A2" s="1" t="s">
        <v>52</v>
      </c>
    </row>
    <row r="3" spans="1:9" ht="21" customHeight="1" x14ac:dyDescent="0.2">
      <c r="A3" s="30" t="s">
        <v>13</v>
      </c>
      <c r="B3" s="27"/>
      <c r="C3" s="27"/>
      <c r="D3" s="31" t="s">
        <v>11</v>
      </c>
      <c r="E3" s="27"/>
      <c r="F3" s="27"/>
    </row>
    <row r="4" spans="1:9" ht="21" customHeight="1" x14ac:dyDescent="0.2">
      <c r="A4" s="30" t="s">
        <v>14</v>
      </c>
      <c r="B4" s="28"/>
      <c r="C4" s="28"/>
      <c r="D4" s="31" t="s">
        <v>12</v>
      </c>
      <c r="E4" s="28"/>
      <c r="F4" s="28"/>
    </row>
    <row r="5" spans="1:9" ht="16" thickBot="1" x14ac:dyDescent="0.25"/>
    <row r="6" spans="1:9" s="2" customFormat="1" ht="14" x14ac:dyDescent="0.2">
      <c r="A6" s="12" t="s">
        <v>0</v>
      </c>
      <c r="B6" s="13" t="s">
        <v>39</v>
      </c>
      <c r="C6" s="13" t="s">
        <v>8</v>
      </c>
      <c r="D6" s="13" t="s">
        <v>1</v>
      </c>
      <c r="E6" s="13" t="s">
        <v>40</v>
      </c>
      <c r="F6" s="13" t="s">
        <v>2</v>
      </c>
      <c r="G6" s="13" t="s">
        <v>38</v>
      </c>
      <c r="H6" s="13" t="s">
        <v>41</v>
      </c>
      <c r="I6" s="14" t="s">
        <v>3</v>
      </c>
    </row>
    <row r="7" spans="1:9" s="15" customFormat="1" x14ac:dyDescent="0.2">
      <c r="A7" s="29" t="s">
        <v>28</v>
      </c>
      <c r="B7" s="16" t="s">
        <v>5</v>
      </c>
      <c r="C7" s="48">
        <v>1</v>
      </c>
      <c r="D7" s="16">
        <v>12</v>
      </c>
      <c r="E7" s="42">
        <f t="shared" ref="E7:E13" si="0">SUM(C7*D7*0.264175)</f>
        <v>3.1700999999999997</v>
      </c>
      <c r="F7" s="23">
        <v>80</v>
      </c>
      <c r="G7" s="50">
        <v>2.4</v>
      </c>
      <c r="H7" s="32"/>
      <c r="I7" s="33">
        <f>+G7*E7</f>
        <v>7.6082399999999986</v>
      </c>
    </row>
    <row r="8" spans="1:9" s="15" customFormat="1" x14ac:dyDescent="0.2">
      <c r="A8" s="29" t="s">
        <v>28</v>
      </c>
      <c r="B8" s="16" t="s">
        <v>5</v>
      </c>
      <c r="C8" s="47">
        <v>0.75</v>
      </c>
      <c r="D8" s="16">
        <v>12</v>
      </c>
      <c r="E8" s="42">
        <f t="shared" si="0"/>
        <v>2.3775749999999998</v>
      </c>
      <c r="F8" s="23">
        <v>95</v>
      </c>
      <c r="G8" s="50">
        <v>2.4</v>
      </c>
      <c r="H8" s="32"/>
      <c r="I8" s="33">
        <f t="shared" ref="I8:I34" si="1">+G8*E8</f>
        <v>5.7061799999999989</v>
      </c>
    </row>
    <row r="9" spans="1:9" s="15" customFormat="1" x14ac:dyDescent="0.2">
      <c r="A9" s="29" t="s">
        <v>42</v>
      </c>
      <c r="B9" s="16" t="s">
        <v>9</v>
      </c>
      <c r="C9" s="47">
        <v>0.75</v>
      </c>
      <c r="D9" s="16">
        <v>12</v>
      </c>
      <c r="E9" s="42">
        <f t="shared" si="0"/>
        <v>2.3775749999999998</v>
      </c>
      <c r="F9" s="23" t="s">
        <v>45</v>
      </c>
      <c r="G9" s="51">
        <v>0.20399999999999999</v>
      </c>
      <c r="H9" s="32"/>
      <c r="I9" s="33">
        <f t="shared" si="1"/>
        <v>0.48502529999999994</v>
      </c>
    </row>
    <row r="10" spans="1:9" s="15" customFormat="1" x14ac:dyDescent="0.2">
      <c r="A10" s="29" t="s">
        <v>42</v>
      </c>
      <c r="B10" s="16" t="s">
        <v>48</v>
      </c>
      <c r="C10" s="47">
        <v>0.375</v>
      </c>
      <c r="D10" s="16">
        <v>24</v>
      </c>
      <c r="E10" s="42">
        <f t="shared" si="0"/>
        <v>2.3775749999999998</v>
      </c>
      <c r="F10" s="23" t="s">
        <v>45</v>
      </c>
      <c r="G10" s="51">
        <v>0.20399999999999999</v>
      </c>
      <c r="H10" s="32"/>
      <c r="I10" s="33">
        <f t="shared" si="1"/>
        <v>0.48502529999999994</v>
      </c>
    </row>
    <row r="11" spans="1:9" s="15" customFormat="1" x14ac:dyDescent="0.2">
      <c r="A11" s="29" t="s">
        <v>43</v>
      </c>
      <c r="B11" s="16" t="s">
        <v>9</v>
      </c>
      <c r="C11" s="47">
        <v>0.75</v>
      </c>
      <c r="D11" s="16">
        <v>12</v>
      </c>
      <c r="E11" s="42">
        <f t="shared" si="0"/>
        <v>2.3775749999999998</v>
      </c>
      <c r="F11" s="23" t="s">
        <v>46</v>
      </c>
      <c r="G11" s="51">
        <v>0.40799999999999997</v>
      </c>
      <c r="H11" s="32"/>
      <c r="I11" s="33">
        <f t="shared" si="1"/>
        <v>0.97005059999999987</v>
      </c>
    </row>
    <row r="12" spans="1:9" s="15" customFormat="1" x14ac:dyDescent="0.2">
      <c r="A12" s="29" t="s">
        <v>43</v>
      </c>
      <c r="B12" s="16" t="s">
        <v>9</v>
      </c>
      <c r="C12" s="47">
        <v>0.375</v>
      </c>
      <c r="D12" s="16">
        <v>24</v>
      </c>
      <c r="E12" s="42">
        <f t="shared" si="0"/>
        <v>2.3775749999999998</v>
      </c>
      <c r="F12" s="23" t="s">
        <v>46</v>
      </c>
      <c r="G12" s="51">
        <v>0.40799999999999997</v>
      </c>
      <c r="H12" s="32"/>
      <c r="I12" s="33">
        <f t="shared" si="1"/>
        <v>0.97005059999999987</v>
      </c>
    </row>
    <row r="13" spans="1:9" s="15" customFormat="1" x14ac:dyDescent="0.2">
      <c r="A13" s="29" t="s">
        <v>44</v>
      </c>
      <c r="B13" s="16" t="s">
        <v>9</v>
      </c>
      <c r="C13" s="47">
        <v>0.75</v>
      </c>
      <c r="D13" s="16">
        <v>12</v>
      </c>
      <c r="E13" s="42">
        <f t="shared" si="0"/>
        <v>2.3775749999999998</v>
      </c>
      <c r="F13" s="23" t="s">
        <v>47</v>
      </c>
      <c r="G13" s="51">
        <v>0.51600000000000001</v>
      </c>
      <c r="H13" s="32"/>
      <c r="I13" s="33">
        <f>E13*G13</f>
        <v>1.2268287</v>
      </c>
    </row>
    <row r="14" spans="1:9" s="15" customFormat="1" x14ac:dyDescent="0.2">
      <c r="A14" s="29" t="s">
        <v>28</v>
      </c>
      <c r="B14" s="16" t="s">
        <v>5</v>
      </c>
      <c r="C14" s="47">
        <v>0.05</v>
      </c>
      <c r="D14" s="16">
        <v>120</v>
      </c>
      <c r="E14" s="42" t="s">
        <v>47</v>
      </c>
      <c r="F14" s="23" t="s">
        <v>47</v>
      </c>
      <c r="G14" s="51" t="s">
        <v>47</v>
      </c>
      <c r="H14" s="32">
        <v>0.05</v>
      </c>
      <c r="I14" s="33">
        <f>SUM(D14*H14)</f>
        <v>6</v>
      </c>
    </row>
    <row r="15" spans="1:9" s="15" customFormat="1" x14ac:dyDescent="0.2">
      <c r="B15" s="16"/>
      <c r="C15" s="16"/>
      <c r="D15" s="16"/>
      <c r="E15" s="42">
        <f t="shared" ref="E15:E34" si="2">+(D15*C15)/1000</f>
        <v>0</v>
      </c>
      <c r="F15" s="23"/>
      <c r="G15" s="51">
        <v>0</v>
      </c>
      <c r="H15" s="32"/>
      <c r="I15" s="33">
        <f t="shared" si="1"/>
        <v>0</v>
      </c>
    </row>
    <row r="16" spans="1:9" s="15" customFormat="1" x14ac:dyDescent="0.2">
      <c r="B16" s="16"/>
      <c r="C16" s="16"/>
      <c r="D16" s="16"/>
      <c r="E16" s="42">
        <f t="shared" si="2"/>
        <v>0</v>
      </c>
      <c r="F16" s="16"/>
      <c r="G16" s="51">
        <v>0</v>
      </c>
      <c r="H16" s="32"/>
      <c r="I16" s="33">
        <f t="shared" si="1"/>
        <v>0</v>
      </c>
    </row>
    <row r="17" spans="2:9" s="15" customFormat="1" x14ac:dyDescent="0.2">
      <c r="B17" s="16"/>
      <c r="C17" s="16"/>
      <c r="D17" s="16"/>
      <c r="E17" s="42">
        <f t="shared" si="2"/>
        <v>0</v>
      </c>
      <c r="F17" s="16"/>
      <c r="G17" s="51">
        <v>0</v>
      </c>
      <c r="H17" s="32"/>
      <c r="I17" s="33">
        <f t="shared" si="1"/>
        <v>0</v>
      </c>
    </row>
    <row r="18" spans="2:9" s="15" customFormat="1" x14ac:dyDescent="0.2">
      <c r="B18" s="16"/>
      <c r="C18" s="16"/>
      <c r="D18" s="16"/>
      <c r="E18" s="42">
        <f t="shared" si="2"/>
        <v>0</v>
      </c>
      <c r="F18" s="16"/>
      <c r="G18" s="51">
        <v>0</v>
      </c>
      <c r="H18" s="32"/>
      <c r="I18" s="33">
        <f t="shared" si="1"/>
        <v>0</v>
      </c>
    </row>
    <row r="19" spans="2:9" s="15" customFormat="1" x14ac:dyDescent="0.2">
      <c r="B19" s="17"/>
      <c r="C19" s="16"/>
      <c r="D19" s="16"/>
      <c r="E19" s="42">
        <f t="shared" si="2"/>
        <v>0</v>
      </c>
      <c r="F19" s="16"/>
      <c r="G19" s="51">
        <v>0</v>
      </c>
      <c r="H19" s="32"/>
      <c r="I19" s="33">
        <f t="shared" si="1"/>
        <v>0</v>
      </c>
    </row>
    <row r="20" spans="2:9" s="15" customFormat="1" x14ac:dyDescent="0.2">
      <c r="B20" s="16"/>
      <c r="C20" s="16"/>
      <c r="D20" s="16"/>
      <c r="E20" s="42">
        <f t="shared" si="2"/>
        <v>0</v>
      </c>
      <c r="F20" s="16"/>
      <c r="G20" s="51">
        <v>0</v>
      </c>
      <c r="H20" s="32"/>
      <c r="I20" s="33">
        <f t="shared" si="1"/>
        <v>0</v>
      </c>
    </row>
    <row r="21" spans="2:9" s="15" customFormat="1" x14ac:dyDescent="0.2">
      <c r="B21" s="16"/>
      <c r="C21" s="16"/>
      <c r="D21" s="16"/>
      <c r="E21" s="42">
        <f t="shared" si="2"/>
        <v>0</v>
      </c>
      <c r="F21" s="16"/>
      <c r="G21" s="51">
        <v>0</v>
      </c>
      <c r="H21" s="32"/>
      <c r="I21" s="33">
        <f t="shared" si="1"/>
        <v>0</v>
      </c>
    </row>
    <row r="22" spans="2:9" s="15" customFormat="1" x14ac:dyDescent="0.2">
      <c r="B22" s="16"/>
      <c r="C22" s="16"/>
      <c r="D22" s="16"/>
      <c r="E22" s="42">
        <f t="shared" si="2"/>
        <v>0</v>
      </c>
      <c r="F22" s="16"/>
      <c r="G22" s="51">
        <v>0</v>
      </c>
      <c r="H22" s="32"/>
      <c r="I22" s="33">
        <f t="shared" si="1"/>
        <v>0</v>
      </c>
    </row>
    <row r="23" spans="2:9" s="15" customFormat="1" x14ac:dyDescent="0.2">
      <c r="B23" s="16"/>
      <c r="C23" s="16"/>
      <c r="D23" s="16"/>
      <c r="E23" s="42">
        <f t="shared" si="2"/>
        <v>0</v>
      </c>
      <c r="F23" s="16"/>
      <c r="G23" s="51">
        <v>0</v>
      </c>
      <c r="H23" s="32"/>
      <c r="I23" s="33">
        <f t="shared" si="1"/>
        <v>0</v>
      </c>
    </row>
    <row r="24" spans="2:9" s="15" customFormat="1" x14ac:dyDescent="0.2">
      <c r="B24" s="16"/>
      <c r="C24" s="16"/>
      <c r="D24" s="16"/>
      <c r="E24" s="42">
        <f t="shared" si="2"/>
        <v>0</v>
      </c>
      <c r="F24" s="16"/>
      <c r="G24" s="51">
        <v>0</v>
      </c>
      <c r="H24" s="32"/>
      <c r="I24" s="33">
        <f t="shared" si="1"/>
        <v>0</v>
      </c>
    </row>
    <row r="25" spans="2:9" s="15" customFormat="1" x14ac:dyDescent="0.2">
      <c r="B25" s="16"/>
      <c r="C25" s="16"/>
      <c r="D25" s="16"/>
      <c r="E25" s="42">
        <f t="shared" si="2"/>
        <v>0</v>
      </c>
      <c r="F25" s="16"/>
      <c r="G25" s="51">
        <v>0</v>
      </c>
      <c r="H25" s="32"/>
      <c r="I25" s="33">
        <f t="shared" si="1"/>
        <v>0</v>
      </c>
    </row>
    <row r="26" spans="2:9" s="15" customFormat="1" x14ac:dyDescent="0.2">
      <c r="B26" s="16"/>
      <c r="C26" s="16"/>
      <c r="D26" s="16"/>
      <c r="E26" s="42">
        <f t="shared" si="2"/>
        <v>0</v>
      </c>
      <c r="F26" s="16"/>
      <c r="G26" s="51">
        <v>0</v>
      </c>
      <c r="H26" s="32"/>
      <c r="I26" s="33">
        <f t="shared" si="1"/>
        <v>0</v>
      </c>
    </row>
    <row r="27" spans="2:9" s="15" customFormat="1" x14ac:dyDescent="0.2">
      <c r="B27" s="16"/>
      <c r="C27" s="16"/>
      <c r="D27" s="16"/>
      <c r="E27" s="42">
        <f t="shared" si="2"/>
        <v>0</v>
      </c>
      <c r="F27" s="16"/>
      <c r="G27" s="51">
        <v>0</v>
      </c>
      <c r="H27" s="32"/>
      <c r="I27" s="33">
        <f t="shared" si="1"/>
        <v>0</v>
      </c>
    </row>
    <row r="28" spans="2:9" s="15" customFormat="1" x14ac:dyDescent="0.2">
      <c r="B28" s="16"/>
      <c r="C28" s="16"/>
      <c r="D28" s="16"/>
      <c r="E28" s="42">
        <f t="shared" si="2"/>
        <v>0</v>
      </c>
      <c r="F28" s="16"/>
      <c r="G28" s="51">
        <v>0</v>
      </c>
      <c r="H28" s="32"/>
      <c r="I28" s="33">
        <f t="shared" si="1"/>
        <v>0</v>
      </c>
    </row>
    <row r="29" spans="2:9" s="15" customFormat="1" x14ac:dyDescent="0.2">
      <c r="B29" s="16"/>
      <c r="C29" s="16"/>
      <c r="D29" s="16"/>
      <c r="E29" s="42">
        <f t="shared" si="2"/>
        <v>0</v>
      </c>
      <c r="F29" s="16"/>
      <c r="G29" s="51">
        <v>0</v>
      </c>
      <c r="H29" s="32"/>
      <c r="I29" s="33">
        <f t="shared" si="1"/>
        <v>0</v>
      </c>
    </row>
    <row r="30" spans="2:9" s="15" customFormat="1" x14ac:dyDescent="0.2">
      <c r="B30" s="16"/>
      <c r="C30" s="16"/>
      <c r="D30" s="16"/>
      <c r="E30" s="42">
        <f t="shared" si="2"/>
        <v>0</v>
      </c>
      <c r="F30" s="16"/>
      <c r="G30" s="51">
        <v>0</v>
      </c>
      <c r="H30" s="32"/>
      <c r="I30" s="33">
        <f t="shared" si="1"/>
        <v>0</v>
      </c>
    </row>
    <row r="31" spans="2:9" s="15" customFormat="1" x14ac:dyDescent="0.2">
      <c r="B31" s="16"/>
      <c r="C31" s="16"/>
      <c r="D31" s="16"/>
      <c r="E31" s="42">
        <f t="shared" si="2"/>
        <v>0</v>
      </c>
      <c r="F31" s="16"/>
      <c r="G31" s="51">
        <v>0</v>
      </c>
      <c r="H31" s="32"/>
      <c r="I31" s="33">
        <f t="shared" si="1"/>
        <v>0</v>
      </c>
    </row>
    <row r="32" spans="2:9" s="15" customFormat="1" x14ac:dyDescent="0.2">
      <c r="B32" s="16"/>
      <c r="C32" s="16"/>
      <c r="D32" s="16"/>
      <c r="E32" s="42">
        <f t="shared" si="2"/>
        <v>0</v>
      </c>
      <c r="F32" s="16"/>
      <c r="G32" s="51">
        <v>0</v>
      </c>
      <c r="H32" s="32"/>
      <c r="I32" s="33">
        <f t="shared" si="1"/>
        <v>0</v>
      </c>
    </row>
    <row r="33" spans="1:9" s="15" customFormat="1" x14ac:dyDescent="0.2">
      <c r="B33" s="16"/>
      <c r="C33" s="16"/>
      <c r="D33" s="16"/>
      <c r="E33" s="42">
        <f t="shared" si="2"/>
        <v>0</v>
      </c>
      <c r="F33" s="16"/>
      <c r="G33" s="51">
        <v>0</v>
      </c>
      <c r="H33" s="32"/>
      <c r="I33" s="33">
        <f t="shared" si="1"/>
        <v>0</v>
      </c>
    </row>
    <row r="34" spans="1:9" s="15" customFormat="1" ht="16" thickBot="1" x14ac:dyDescent="0.25">
      <c r="A34" s="18"/>
      <c r="B34" s="19"/>
      <c r="C34" s="19"/>
      <c r="D34" s="19"/>
      <c r="E34" s="42">
        <f t="shared" si="2"/>
        <v>0</v>
      </c>
      <c r="F34" s="19"/>
      <c r="G34" s="51">
        <v>0</v>
      </c>
      <c r="H34" s="32"/>
      <c r="I34" s="33">
        <f t="shared" si="1"/>
        <v>0</v>
      </c>
    </row>
    <row r="35" spans="1:9" s="15" customFormat="1" ht="17" thickBot="1" x14ac:dyDescent="0.25">
      <c r="A35" s="20" t="s">
        <v>4</v>
      </c>
      <c r="B35" s="21"/>
      <c r="C35" s="21"/>
      <c r="D35" s="21"/>
      <c r="E35" s="24"/>
      <c r="F35" s="21"/>
      <c r="G35" s="25"/>
      <c r="H35" s="49"/>
      <c r="I35" s="22">
        <f>SUM(I7:I34)</f>
        <v>23.451400499999998</v>
      </c>
    </row>
    <row r="36" spans="1:9" ht="16" thickBot="1" x14ac:dyDescent="0.25"/>
    <row r="37" spans="1:9" ht="16" thickBot="1" x14ac:dyDescent="0.25">
      <c r="A37" s="4" t="s">
        <v>6</v>
      </c>
      <c r="B37" s="11">
        <v>2</v>
      </c>
      <c r="D37" s="26">
        <v>35</v>
      </c>
      <c r="E37" s="5" t="s">
        <v>10</v>
      </c>
      <c r="I37" s="6">
        <f>+B37*D37</f>
        <v>70</v>
      </c>
    </row>
    <row r="39" spans="1:9" s="9" customFormat="1" ht="16" x14ac:dyDescent="0.2">
      <c r="A39" s="7" t="s">
        <v>7</v>
      </c>
      <c r="B39" s="8"/>
      <c r="C39" s="8"/>
      <c r="D39" s="8"/>
      <c r="E39" s="8"/>
      <c r="F39" s="8"/>
      <c r="G39" s="8"/>
      <c r="H39" s="8"/>
      <c r="I39" s="10">
        <f>+I35+I37</f>
        <v>93.451400500000005</v>
      </c>
    </row>
  </sheetData>
  <printOptions horizontalCentered="1"/>
  <pageMargins left="0.7" right="0.7" top="0.75" bottom="0.75" header="0.3" footer="0.3"/>
  <pageSetup scale="75" orientation="landscape" r:id="rId1"/>
  <ignoredErrors>
    <ignoredError sqref="I13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  <pageSetUpPr fitToPage="1"/>
  </sheetPr>
  <dimension ref="A2:H34"/>
  <sheetViews>
    <sheetView zoomScaleNormal="100" workbookViewId="0">
      <selection activeCell="A17" sqref="A17"/>
    </sheetView>
  </sheetViews>
  <sheetFormatPr baseColWidth="10" defaultColWidth="8.83203125" defaultRowHeight="15" x14ac:dyDescent="0.2"/>
  <cols>
    <col min="1" max="1" width="45.33203125" customWidth="1"/>
    <col min="2" max="2" width="14" style="3" bestFit="1" customWidth="1"/>
    <col min="3" max="3" width="14.33203125" style="3" bestFit="1" customWidth="1"/>
    <col min="4" max="4" width="14.33203125" style="3" customWidth="1"/>
    <col min="5" max="5" width="19" style="3" bestFit="1" customWidth="1"/>
    <col min="6" max="6" width="13.5" style="38" customWidth="1"/>
    <col min="7" max="7" width="13.5" style="3" customWidth="1"/>
    <col min="8" max="8" width="11.1640625" bestFit="1" customWidth="1"/>
  </cols>
  <sheetData>
    <row r="2" spans="1:8" ht="20" x14ac:dyDescent="0.2">
      <c r="A2" s="1" t="s">
        <v>52</v>
      </c>
    </row>
    <row r="3" spans="1:8" ht="21" customHeight="1" x14ac:dyDescent="0.2">
      <c r="A3" s="30" t="s">
        <v>13</v>
      </c>
      <c r="B3" s="27"/>
      <c r="C3" s="27"/>
      <c r="D3" s="31" t="s">
        <v>11</v>
      </c>
      <c r="E3" s="39"/>
      <c r="F3" s="39"/>
    </row>
    <row r="4" spans="1:8" ht="21" customHeight="1" x14ac:dyDescent="0.2">
      <c r="A4" s="30" t="s">
        <v>14</v>
      </c>
      <c r="B4" s="28"/>
      <c r="C4" s="28"/>
      <c r="D4" s="31" t="s">
        <v>12</v>
      </c>
      <c r="E4" s="40"/>
      <c r="F4" s="40"/>
    </row>
    <row r="5" spans="1:8" ht="16" thickBot="1" x14ac:dyDescent="0.25"/>
    <row r="6" spans="1:8" s="2" customFormat="1" ht="14" x14ac:dyDescent="0.2">
      <c r="A6" s="12" t="s">
        <v>0</v>
      </c>
      <c r="B6" s="13" t="s">
        <v>29</v>
      </c>
      <c r="C6" s="13" t="s">
        <v>31</v>
      </c>
      <c r="D6" s="13" t="s">
        <v>30</v>
      </c>
      <c r="E6" s="13" t="s">
        <v>37</v>
      </c>
      <c r="F6" s="41" t="s">
        <v>33</v>
      </c>
      <c r="G6" s="13" t="s">
        <v>32</v>
      </c>
      <c r="H6" s="14" t="s">
        <v>3</v>
      </c>
    </row>
    <row r="7" spans="1:8" s="15" customFormat="1" x14ac:dyDescent="0.2">
      <c r="A7" s="29" t="s">
        <v>36</v>
      </c>
      <c r="B7" s="16" t="s">
        <v>26</v>
      </c>
      <c r="C7" s="16">
        <v>16</v>
      </c>
      <c r="D7" s="16" t="s">
        <v>35</v>
      </c>
      <c r="E7" s="16">
        <v>48</v>
      </c>
      <c r="F7" s="42">
        <f>C7*E7/128</f>
        <v>6</v>
      </c>
      <c r="G7" s="32">
        <v>0.193548</v>
      </c>
      <c r="H7" s="33">
        <f>F7*G7</f>
        <v>1.1612879999999999</v>
      </c>
    </row>
    <row r="8" spans="1:8" s="15" customFormat="1" x14ac:dyDescent="0.2">
      <c r="A8" s="29" t="s">
        <v>36</v>
      </c>
      <c r="B8" s="16" t="s">
        <v>26</v>
      </c>
      <c r="C8" s="16">
        <v>12</v>
      </c>
      <c r="D8" s="16"/>
      <c r="E8" s="16">
        <v>24</v>
      </c>
      <c r="F8" s="42">
        <f t="shared" ref="F8:F9" si="0">C8*E8/128</f>
        <v>2.25</v>
      </c>
      <c r="G8" s="32">
        <v>0.193548</v>
      </c>
      <c r="H8" s="33">
        <f t="shared" ref="H8:H12" si="1">F8*G8</f>
        <v>0.43548300000000001</v>
      </c>
    </row>
    <row r="9" spans="1:8" s="15" customFormat="1" x14ac:dyDescent="0.2">
      <c r="A9" s="29" t="s">
        <v>34</v>
      </c>
      <c r="B9" s="16" t="s">
        <v>26</v>
      </c>
      <c r="C9" s="16">
        <v>32</v>
      </c>
      <c r="D9" s="16"/>
      <c r="E9" s="16">
        <v>12</v>
      </c>
      <c r="F9" s="42">
        <f t="shared" si="0"/>
        <v>3</v>
      </c>
      <c r="G9" s="32">
        <v>0.193548</v>
      </c>
      <c r="H9" s="33">
        <f t="shared" si="1"/>
        <v>0.58064399999999994</v>
      </c>
    </row>
    <row r="10" spans="1:8" s="15" customFormat="1" x14ac:dyDescent="0.2">
      <c r="A10" s="29"/>
      <c r="B10" s="16"/>
      <c r="C10" s="16"/>
      <c r="D10" s="16"/>
      <c r="E10" s="16"/>
      <c r="F10" s="42">
        <f>D10*E10</f>
        <v>0</v>
      </c>
      <c r="G10" s="32">
        <v>0.08</v>
      </c>
      <c r="H10" s="33">
        <f t="shared" si="1"/>
        <v>0</v>
      </c>
    </row>
    <row r="11" spans="1:8" s="15" customFormat="1" x14ac:dyDescent="0.2">
      <c r="B11" s="16"/>
      <c r="C11" s="16"/>
      <c r="D11" s="16"/>
      <c r="E11" s="16"/>
      <c r="F11" s="42">
        <f t="shared" ref="F11:F29" si="2">C11*D11/128</f>
        <v>0</v>
      </c>
      <c r="G11" s="32">
        <v>0.08</v>
      </c>
      <c r="H11" s="33">
        <f t="shared" si="1"/>
        <v>0</v>
      </c>
    </row>
    <row r="12" spans="1:8" s="15" customFormat="1" x14ac:dyDescent="0.2">
      <c r="B12" s="16"/>
      <c r="C12" s="16"/>
      <c r="D12" s="16"/>
      <c r="E12" s="16"/>
      <c r="F12" s="42">
        <f t="shared" si="2"/>
        <v>0</v>
      </c>
      <c r="G12" s="32">
        <v>0.08</v>
      </c>
      <c r="H12" s="33">
        <f t="shared" si="1"/>
        <v>0</v>
      </c>
    </row>
    <row r="13" spans="1:8" s="15" customFormat="1" x14ac:dyDescent="0.2">
      <c r="B13" s="16"/>
      <c r="C13" s="16"/>
      <c r="D13" s="16"/>
      <c r="E13" s="16"/>
      <c r="F13" s="42">
        <f t="shared" si="2"/>
        <v>0</v>
      </c>
      <c r="G13" s="32">
        <v>0.08</v>
      </c>
      <c r="H13" s="33">
        <f t="shared" ref="H13:H29" si="3">+G13*F13</f>
        <v>0</v>
      </c>
    </row>
    <row r="14" spans="1:8" s="15" customFormat="1" x14ac:dyDescent="0.2">
      <c r="B14" s="17"/>
      <c r="C14" s="16"/>
      <c r="D14" s="16"/>
      <c r="E14" s="16"/>
      <c r="F14" s="42">
        <f t="shared" si="2"/>
        <v>0</v>
      </c>
      <c r="G14" s="32">
        <v>0.08</v>
      </c>
      <c r="H14" s="33">
        <f t="shared" si="3"/>
        <v>0</v>
      </c>
    </row>
    <row r="15" spans="1:8" s="15" customFormat="1" x14ac:dyDescent="0.2">
      <c r="B15" s="16"/>
      <c r="C15" s="16"/>
      <c r="D15" s="16"/>
      <c r="E15" s="16"/>
      <c r="F15" s="42">
        <f t="shared" si="2"/>
        <v>0</v>
      </c>
      <c r="G15" s="32">
        <v>0.08</v>
      </c>
      <c r="H15" s="33">
        <f t="shared" si="3"/>
        <v>0</v>
      </c>
    </row>
    <row r="16" spans="1:8" s="15" customFormat="1" x14ac:dyDescent="0.2">
      <c r="B16" s="16"/>
      <c r="C16" s="16"/>
      <c r="D16" s="16"/>
      <c r="E16" s="16"/>
      <c r="F16" s="42">
        <f t="shared" si="2"/>
        <v>0</v>
      </c>
      <c r="G16" s="32">
        <v>0.08</v>
      </c>
      <c r="H16" s="33">
        <f t="shared" si="3"/>
        <v>0</v>
      </c>
    </row>
    <row r="17" spans="1:8" s="15" customFormat="1" x14ac:dyDescent="0.2">
      <c r="B17" s="16"/>
      <c r="C17" s="16"/>
      <c r="D17" s="16"/>
      <c r="E17" s="16"/>
      <c r="F17" s="42">
        <f t="shared" si="2"/>
        <v>0</v>
      </c>
      <c r="G17" s="32">
        <v>0.08</v>
      </c>
      <c r="H17" s="33">
        <f t="shared" si="3"/>
        <v>0</v>
      </c>
    </row>
    <row r="18" spans="1:8" s="15" customFormat="1" x14ac:dyDescent="0.2">
      <c r="B18" s="16"/>
      <c r="C18" s="16"/>
      <c r="D18" s="16"/>
      <c r="E18" s="16"/>
      <c r="F18" s="42">
        <f t="shared" si="2"/>
        <v>0</v>
      </c>
      <c r="G18" s="32">
        <v>0.08</v>
      </c>
      <c r="H18" s="33">
        <f t="shared" si="3"/>
        <v>0</v>
      </c>
    </row>
    <row r="19" spans="1:8" s="15" customFormat="1" x14ac:dyDescent="0.2">
      <c r="B19" s="16"/>
      <c r="C19" s="16"/>
      <c r="D19" s="16"/>
      <c r="E19" s="16"/>
      <c r="F19" s="42">
        <f t="shared" si="2"/>
        <v>0</v>
      </c>
      <c r="G19" s="32">
        <v>0.08</v>
      </c>
      <c r="H19" s="33">
        <f t="shared" si="3"/>
        <v>0</v>
      </c>
    </row>
    <row r="20" spans="1:8" s="15" customFormat="1" x14ac:dyDescent="0.2">
      <c r="B20" s="16"/>
      <c r="C20" s="16"/>
      <c r="D20" s="16"/>
      <c r="E20" s="16"/>
      <c r="F20" s="42">
        <f t="shared" si="2"/>
        <v>0</v>
      </c>
      <c r="G20" s="32">
        <v>0.08</v>
      </c>
      <c r="H20" s="33">
        <f t="shared" si="3"/>
        <v>0</v>
      </c>
    </row>
    <row r="21" spans="1:8" s="15" customFormat="1" x14ac:dyDescent="0.2">
      <c r="B21" s="16"/>
      <c r="C21" s="16"/>
      <c r="D21" s="16"/>
      <c r="E21" s="16"/>
      <c r="F21" s="42">
        <f t="shared" si="2"/>
        <v>0</v>
      </c>
      <c r="G21" s="32">
        <v>0.08</v>
      </c>
      <c r="H21" s="33">
        <f t="shared" si="3"/>
        <v>0</v>
      </c>
    </row>
    <row r="22" spans="1:8" s="15" customFormat="1" x14ac:dyDescent="0.2">
      <c r="B22" s="16"/>
      <c r="C22" s="16"/>
      <c r="D22" s="16"/>
      <c r="E22" s="16"/>
      <c r="F22" s="42">
        <f t="shared" si="2"/>
        <v>0</v>
      </c>
      <c r="G22" s="32">
        <v>0.08</v>
      </c>
      <c r="H22" s="33">
        <f t="shared" si="3"/>
        <v>0</v>
      </c>
    </row>
    <row r="23" spans="1:8" s="15" customFormat="1" x14ac:dyDescent="0.2">
      <c r="B23" s="16"/>
      <c r="C23" s="16"/>
      <c r="D23" s="16"/>
      <c r="E23" s="16"/>
      <c r="F23" s="42">
        <f t="shared" si="2"/>
        <v>0</v>
      </c>
      <c r="G23" s="32">
        <v>0.08</v>
      </c>
      <c r="H23" s="33">
        <f t="shared" si="3"/>
        <v>0</v>
      </c>
    </row>
    <row r="24" spans="1:8" s="15" customFormat="1" x14ac:dyDescent="0.2">
      <c r="B24" s="16"/>
      <c r="C24" s="16"/>
      <c r="D24" s="16"/>
      <c r="E24" s="16"/>
      <c r="F24" s="42">
        <f t="shared" si="2"/>
        <v>0</v>
      </c>
      <c r="G24" s="32">
        <v>0.08</v>
      </c>
      <c r="H24" s="33">
        <f t="shared" si="3"/>
        <v>0</v>
      </c>
    </row>
    <row r="25" spans="1:8" s="15" customFormat="1" x14ac:dyDescent="0.2">
      <c r="B25" s="16"/>
      <c r="C25" s="16"/>
      <c r="D25" s="16"/>
      <c r="E25" s="16"/>
      <c r="F25" s="42">
        <f t="shared" si="2"/>
        <v>0</v>
      </c>
      <c r="G25" s="32">
        <v>0.08</v>
      </c>
      <c r="H25" s="33">
        <f t="shared" si="3"/>
        <v>0</v>
      </c>
    </row>
    <row r="26" spans="1:8" s="15" customFormat="1" x14ac:dyDescent="0.2">
      <c r="B26" s="16"/>
      <c r="C26" s="16"/>
      <c r="D26" s="16"/>
      <c r="E26" s="16"/>
      <c r="F26" s="42">
        <f t="shared" si="2"/>
        <v>0</v>
      </c>
      <c r="G26" s="32">
        <v>0.08</v>
      </c>
      <c r="H26" s="33">
        <f t="shared" si="3"/>
        <v>0</v>
      </c>
    </row>
    <row r="27" spans="1:8" s="15" customFormat="1" x14ac:dyDescent="0.2">
      <c r="B27" s="16"/>
      <c r="C27" s="16"/>
      <c r="D27" s="16"/>
      <c r="E27" s="16"/>
      <c r="F27" s="42">
        <f t="shared" si="2"/>
        <v>0</v>
      </c>
      <c r="G27" s="32">
        <v>0.08</v>
      </c>
      <c r="H27" s="33">
        <f t="shared" si="3"/>
        <v>0</v>
      </c>
    </row>
    <row r="28" spans="1:8" s="15" customFormat="1" x14ac:dyDescent="0.2">
      <c r="B28" s="16"/>
      <c r="C28" s="16"/>
      <c r="D28" s="16"/>
      <c r="E28" s="16"/>
      <c r="F28" s="42">
        <f t="shared" si="2"/>
        <v>0</v>
      </c>
      <c r="G28" s="32">
        <v>0.08</v>
      </c>
      <c r="H28" s="33">
        <f t="shared" si="3"/>
        <v>0</v>
      </c>
    </row>
    <row r="29" spans="1:8" s="15" customFormat="1" ht="16" thickBot="1" x14ac:dyDescent="0.25">
      <c r="A29" s="18"/>
      <c r="B29" s="19"/>
      <c r="C29" s="19"/>
      <c r="D29" s="19"/>
      <c r="E29" s="19"/>
      <c r="F29" s="42">
        <f t="shared" si="2"/>
        <v>0</v>
      </c>
      <c r="G29" s="32">
        <v>0.08</v>
      </c>
      <c r="H29" s="33">
        <f t="shared" si="3"/>
        <v>0</v>
      </c>
    </row>
    <row r="30" spans="1:8" s="15" customFormat="1" ht="17" thickBot="1" x14ac:dyDescent="0.25">
      <c r="A30" s="20" t="s">
        <v>4</v>
      </c>
      <c r="B30" s="21"/>
      <c r="C30" s="21"/>
      <c r="D30" s="21"/>
      <c r="E30" s="21"/>
      <c r="F30" s="43"/>
      <c r="G30" s="25"/>
      <c r="H30" s="22">
        <f>SUM(H7:H29)</f>
        <v>2.1774149999999999</v>
      </c>
    </row>
    <row r="31" spans="1:8" ht="16" thickBot="1" x14ac:dyDescent="0.25"/>
    <row r="32" spans="1:8" ht="16" thickBot="1" x14ac:dyDescent="0.25">
      <c r="A32" s="4" t="s">
        <v>6</v>
      </c>
      <c r="B32" s="11">
        <v>2</v>
      </c>
      <c r="D32" s="46">
        <v>35</v>
      </c>
      <c r="F32" s="44" t="s">
        <v>10</v>
      </c>
      <c r="H32" s="6">
        <f>B32*D32</f>
        <v>70</v>
      </c>
    </row>
    <row r="34" spans="1:8" s="9" customFormat="1" ht="16" x14ac:dyDescent="0.2">
      <c r="A34" s="7" t="s">
        <v>7</v>
      </c>
      <c r="B34" s="8"/>
      <c r="C34" s="8"/>
      <c r="D34" s="8"/>
      <c r="E34" s="8"/>
      <c r="F34" s="45"/>
      <c r="G34" s="8"/>
      <c r="H34" s="10">
        <f>+H30+H32</f>
        <v>72.177414999999996</v>
      </c>
    </row>
  </sheetData>
  <printOptions horizontalCentered="1"/>
  <pageMargins left="0.7" right="0.7" top="0.75" bottom="0.75" header="0.3" footer="0.3"/>
  <pageSetup scale="9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16c1c7-fa00-452f-bcdb-7b0bf1228216" xsi:nil="true"/>
    <lcf76f155ced4ddcb4097134ff3c332f xmlns="eebe8cdc-5194-40ce-bb83-d19af858598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70829F4D58C841A8B3AD20A1E4B33B" ma:contentTypeVersion="19" ma:contentTypeDescription="Create a new document." ma:contentTypeScope="" ma:versionID="19a0b97bec357dfd7433d35c23932b36">
  <xsd:schema xmlns:xsd="http://www.w3.org/2001/XMLSchema" xmlns:xs="http://www.w3.org/2001/XMLSchema" xmlns:p="http://schemas.microsoft.com/office/2006/metadata/properties" xmlns:ns2="eebe8cdc-5194-40ce-bb83-d19af8585984" xmlns:ns3="6b8eb881-6864-4887-aa22-b5c36e02c7cd" xmlns:ns4="b216c1c7-fa00-452f-bcdb-7b0bf1228216" targetNamespace="http://schemas.microsoft.com/office/2006/metadata/properties" ma:root="true" ma:fieldsID="ef9a02ea2389dafb1e511edaea94cbbc" ns2:_="" ns3:_="" ns4:_="">
    <xsd:import namespace="eebe8cdc-5194-40ce-bb83-d19af8585984"/>
    <xsd:import namespace="6b8eb881-6864-4887-aa22-b5c36e02c7cd"/>
    <xsd:import namespace="b216c1c7-fa00-452f-bcdb-7b0bf12282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8cdc-5194-40ce-bb83-d19af85859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2d38448-7f88-4bbc-9651-f02751ed52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eb881-6864-4887-aa22-b5c36e02c7c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16c1c7-fa00-452f-bcdb-7b0bf1228216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1abeff6d-2531-4bd2-97e0-b947ca90bae6}" ma:internalName="TaxCatchAll" ma:showField="CatchAllData" ma:web="b216c1c7-fa00-452f-bcdb-7b0bf12282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DD1D83-6BBC-4B41-8A11-55299DEE4B14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b216c1c7-fa00-452f-bcdb-7b0bf1228216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infopath/2007/PartnerControls"/>
    <ds:schemaRef ds:uri="6b8eb881-6864-4887-aa22-b5c36e02c7cd"/>
    <ds:schemaRef ds:uri="eebe8cdc-5194-40ce-bb83-d19af8585984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F128812-41D9-4063-906B-3D1833AA03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7C398B7-128E-4C4E-ABE4-2C2BC1277A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be8cdc-5194-40ce-bb83-d19af8585984"/>
    <ds:schemaRef ds:uri="6b8eb881-6864-4887-aa22-b5c36e02c7cd"/>
    <ds:schemaRef ds:uri="b216c1c7-fa00-452f-bcdb-7b0bf12282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Supplier Information</vt:lpstr>
      <vt:lpstr>Liquor &amp; Wine</vt:lpstr>
      <vt:lpstr>Beer-Cider</vt:lpstr>
      <vt:lpstr>'Supplier Information'!Print_Area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Andary, Joe</dc:creator>
  <cp:lastModifiedBy>Emily Uzzo</cp:lastModifiedBy>
  <cp:lastPrinted>2026-08-03T22:17:47Z</cp:lastPrinted>
  <dcterms:created xsi:type="dcterms:W3CDTF">2011-02-15T23:02:34Z</dcterms:created>
  <dcterms:modified xsi:type="dcterms:W3CDTF">2026-10-28T12:34:26Z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0x0101004570829F4D58C841A8B3AD20A1E4B33B</vt:lpwstr>
  </property>
</Properties>
</file>